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424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1" l="1"/>
  <c r="H24" i="1" l="1"/>
  <c r="H28" i="1" s="1"/>
  <c r="G24" i="1"/>
  <c r="G14" i="1" l="1"/>
  <c r="G8" i="1" l="1"/>
  <c r="G28" i="1"/>
  <c r="G35" i="1"/>
  <c r="G38" i="1"/>
  <c r="H52" i="1"/>
  <c r="I52" i="1"/>
  <c r="J52" i="1"/>
  <c r="K52" i="1"/>
  <c r="G52" i="1"/>
  <c r="I38" i="1"/>
  <c r="I45" i="1"/>
  <c r="H14" i="1" l="1"/>
  <c r="H54" i="1"/>
  <c r="I54" i="1"/>
  <c r="J54" i="1"/>
  <c r="K54" i="1"/>
  <c r="J45" i="1"/>
  <c r="K45" i="1"/>
  <c r="H45" i="1"/>
  <c r="J38" i="1"/>
  <c r="K38" i="1"/>
  <c r="H38" i="1"/>
  <c r="H35" i="1"/>
  <c r="J35" i="1"/>
  <c r="K35" i="1"/>
  <c r="I35" i="1"/>
  <c r="K8" i="1"/>
  <c r="I8" i="1"/>
  <c r="H8" i="1"/>
  <c r="J8" i="1"/>
  <c r="J14" i="1"/>
  <c r="J28" i="1"/>
  <c r="K28" i="1"/>
  <c r="I14" i="1"/>
  <c r="K14" i="1"/>
  <c r="G54" i="1"/>
  <c r="I28" i="1"/>
  <c r="H55" i="1" l="1"/>
  <c r="J55" i="1"/>
  <c r="I55" i="1"/>
  <c r="K55" i="1"/>
  <c r="G55" i="1"/>
</calcChain>
</file>

<file path=xl/sharedStrings.xml><?xml version="1.0" encoding="utf-8"?>
<sst xmlns="http://schemas.openxmlformats.org/spreadsheetml/2006/main" count="113" uniqueCount="85">
  <si>
    <t>Наименование территориального органа</t>
  </si>
  <si>
    <t>№ пп</t>
  </si>
  <si>
    <t>Наименование исправительного учреждения</t>
  </si>
  <si>
    <t>Место расположения учреждения (адрес), контактный телефон ответственного за организацию производства</t>
  </si>
  <si>
    <t>Удаленность от административного центра субъекта Российской Федерации (км)</t>
  </si>
  <si>
    <t>Наименование цеха, участка (с указанием профиля производства)</t>
  </si>
  <si>
    <t>Общая производственная площадь (без учета сельскохозяйственных угодий) (кв. м.)</t>
  </si>
  <si>
    <t>В том числе:</t>
  </si>
  <si>
    <t>Используется</t>
  </si>
  <si>
    <t>Свободная</t>
  </si>
  <si>
    <t>из нее:</t>
  </si>
  <si>
    <t>Возможно использовать для организации производства</t>
  </si>
  <si>
    <t>Находится в аварийном состоянии, требуется проведение ремонта</t>
  </si>
  <si>
    <t>Дополнительные сведения по используемым площадям (электричество, водопровод, канализация, отопление)</t>
  </si>
  <si>
    <t>Отрасли производства, имеющей низкий % загрузки производственных мощностей</t>
  </si>
  <si>
    <t>Наименование отрасли</t>
  </si>
  <si>
    <t>Используемые производственные мощности, %</t>
  </si>
  <si>
    <t>Среднегодовая мощность, действующая в отчетном периоде,
тыс. руб.</t>
  </si>
  <si>
    <t>Информация о наличии и использовании в исправительных учреждениях производственных площадей УФСИН России по Ульяновской области</t>
  </si>
  <si>
    <t>Дополнительная информация</t>
  </si>
  <si>
    <t>ФКУ КП-1</t>
  </si>
  <si>
    <t>ФКУ ИК-2</t>
  </si>
  <si>
    <t>ФКУ ИК-3</t>
  </si>
  <si>
    <t>ФКУ ИК-4</t>
  </si>
  <si>
    <t>ФКУ ИК-8</t>
  </si>
  <si>
    <t>ФКУ ИК-9</t>
  </si>
  <si>
    <t>ФКУ ИК-10</t>
  </si>
  <si>
    <t>ФКУ КП-5</t>
  </si>
  <si>
    <t>УФСИН России по Ульяновской области</t>
  </si>
  <si>
    <t>э, в, к, о</t>
  </si>
  <si>
    <t>швейная</t>
  </si>
  <si>
    <t>деревообработка</t>
  </si>
  <si>
    <t>Всего:</t>
  </si>
  <si>
    <t>швейный участок</t>
  </si>
  <si>
    <t>РМУ</t>
  </si>
  <si>
    <t>участок художественного промысла и изделий</t>
  </si>
  <si>
    <t xml:space="preserve">цех по изготовлению ж/д контейнеров </t>
  </si>
  <si>
    <t>тентовый цех</t>
  </si>
  <si>
    <t>прессовый цех</t>
  </si>
  <si>
    <t>механосборочный цех</t>
  </si>
  <si>
    <t>участок изготовления сантехнических фланцев</t>
  </si>
  <si>
    <t>ремонтно-механический участок</t>
  </si>
  <si>
    <t>ремонтно-инструментальный участок</t>
  </si>
  <si>
    <t>склад сырья</t>
  </si>
  <si>
    <t>пилорама</t>
  </si>
  <si>
    <t>ангар</t>
  </si>
  <si>
    <t>цех металлообработки</t>
  </si>
  <si>
    <t>участок антикоррозийной обработки</t>
  </si>
  <si>
    <t>мельничный участок</t>
  </si>
  <si>
    <t>производственное здание</t>
  </si>
  <si>
    <t>пищевая</t>
  </si>
  <si>
    <t xml:space="preserve">склад готовой продукции </t>
  </si>
  <si>
    <t>металлообрабатывающая</t>
  </si>
  <si>
    <t>участки соления и квашения, изготовления киселя</t>
  </si>
  <si>
    <t>деревообрабатывающий цех</t>
  </si>
  <si>
    <t xml:space="preserve">швейный цех </t>
  </si>
  <si>
    <t xml:space="preserve">цех деревообработки </t>
  </si>
  <si>
    <t>цех металлообработки, производство стеклопластиковых изделий</t>
  </si>
  <si>
    <t>деревообрабатывающий участок</t>
  </si>
  <si>
    <t>участок металлообработки</t>
  </si>
  <si>
    <t>швейный цех</t>
  </si>
  <si>
    <t>мукомольный участок</t>
  </si>
  <si>
    <t xml:space="preserve">металлообрабатывающий цех </t>
  </si>
  <si>
    <t>помещение участков прессового, литейного</t>
  </si>
  <si>
    <t>участок деревообработки, пилорама  лесопильного участка</t>
  </si>
  <si>
    <t>участок антикоррозийной обработки деталей</t>
  </si>
  <si>
    <t>к</t>
  </si>
  <si>
    <t>э, в, о</t>
  </si>
  <si>
    <t>деревообработка (законсервирована с 2016г.)</t>
  </si>
  <si>
    <t xml:space="preserve">металлообработка </t>
  </si>
  <si>
    <t xml:space="preserve">участок деревообработки </t>
  </si>
  <si>
    <t>металлообработка (законсервирована с 2017г.)</t>
  </si>
  <si>
    <t>э</t>
  </si>
  <si>
    <t>432072,  г. Ульяновск,  11 проезд Инженерный, д.36 
Тел. 89278203955</t>
  </si>
  <si>
    <t xml:space="preserve">432072 г. Ульяновск,  7 проезд Инженерный, д.9. 
Тел. 8 (8422)42-92-66; 
8 (8422) 42-93-98; 89272708237 </t>
  </si>
  <si>
    <t>433300, 
г. Новоульяновск, 
пос. Северный.
Тел. 8 (8422) 42-83-53, 
89053488985</t>
  </si>
  <si>
    <t>участок производства светотехнического листа</t>
  </si>
  <si>
    <t>участок по производству масла растительного</t>
  </si>
  <si>
    <t>участок по производству пластмассовых изделий</t>
  </si>
  <si>
    <t>участок по производству пищевой продукции</t>
  </si>
  <si>
    <t>433502, Ульяновская область, г. Димитровград, ул. Осипенко, д. 22. 
Тел 89272708257</t>
  </si>
  <si>
    <t>432072, г.Ульяновск, ул.Академика Павлова, д. 113 
Тел. 89510954699</t>
  </si>
  <si>
    <t>432072, г. Ульяновск,  11 проезд Инженерный, д.22 
Тел. 89084774089</t>
  </si>
  <si>
    <t>433512, г. Димитровград, ул. Промышленная, д. 3
Тел. 899278267537</t>
  </si>
  <si>
    <t>433512, г. Димитровград, ул. Промышленная, д. 23
Тел. 89276340479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</si>
</sst>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NumberFormat="1" applyFont="1" applyBorder="1" applyAlignment="1">
      <alignment horizontal="center" vertical="center" wrapText="1" shrinkToFit="1"/>
    </xf>
    <xf numFmtId="0" fontId="1" fillId="0" borderId="4" xfId="0" applyNumberFormat="1" applyFont="1" applyBorder="1" applyAlignment="1">
      <alignment horizontal="center" vertical="center" wrapText="1" shrinkToFit="1"/>
    </xf>
    <xf numFmtId="0" fontId="1" fillId="0" borderId="18" xfId="0" applyNumberFormat="1" applyFont="1" applyBorder="1" applyAlignment="1">
      <alignment horizontal="center" vertical="center" wrapText="1" shrinkToFit="1"/>
    </xf>
    <xf numFmtId="0" fontId="1" fillId="0" borderId="4" xfId="0" applyNumberFormat="1" applyFont="1" applyBorder="1" applyAlignment="1">
      <alignment horizontal="center" vertical="center" wrapText="1" shrinkToFit="1"/>
    </xf>
    <xf numFmtId="0" fontId="1" fillId="0" borderId="1" xfId="0" applyNumberFormat="1" applyFont="1" applyBorder="1" applyAlignment="1">
      <alignment horizontal="center" vertical="center" wrapText="1" shrinkToFit="1"/>
    </xf>
    <xf numFmtId="0" fontId="1" fillId="0" borderId="2" xfId="0" applyNumberFormat="1" applyFont="1" applyBorder="1" applyAlignment="1">
      <alignment horizontal="center" vertical="center" wrapText="1" shrinkToFit="1"/>
    </xf>
    <xf numFmtId="0" fontId="1" fillId="0" borderId="1" xfId="0" applyNumberFormat="1" applyFont="1" applyBorder="1" applyAlignment="1">
      <alignment horizontal="center" vertical="center" wrapText="1" shrinkToFit="1"/>
    </xf>
    <xf numFmtId="0" fontId="3" fillId="0" borderId="1" xfId="0" applyNumberFormat="1" applyFont="1" applyBorder="1" applyAlignment="1">
      <alignment horizontal="center" vertical="center" wrapText="1" shrinkToFit="1"/>
    </xf>
    <xf numFmtId="0" fontId="1" fillId="2" borderId="1" xfId="0" applyNumberFormat="1" applyFont="1" applyFill="1" applyBorder="1" applyAlignment="1">
      <alignment horizontal="center" vertical="center" wrapText="1" shrinkToFit="1"/>
    </xf>
    <xf numFmtId="2" fontId="1" fillId="0" borderId="4" xfId="0" applyNumberFormat="1" applyFont="1" applyBorder="1" applyAlignment="1">
      <alignment horizontal="center" vertical="center" wrapText="1" shrinkToFit="1"/>
    </xf>
    <xf numFmtId="2" fontId="3" fillId="0" borderId="4" xfId="0" applyNumberFormat="1" applyFont="1" applyBorder="1" applyAlignment="1">
      <alignment horizontal="center" vertical="center" wrapText="1" shrinkToFit="1"/>
    </xf>
    <xf numFmtId="2" fontId="1" fillId="0" borderId="1" xfId="0" applyNumberFormat="1" applyFont="1" applyBorder="1" applyAlignment="1">
      <alignment horizontal="center" vertical="center" wrapText="1" shrinkToFit="1"/>
    </xf>
    <xf numFmtId="2" fontId="3" fillId="0" borderId="1" xfId="0" applyNumberFormat="1" applyFont="1" applyBorder="1" applyAlignment="1">
      <alignment horizontal="center" vertical="center" wrapText="1" shrinkToFit="1"/>
    </xf>
    <xf numFmtId="0" fontId="1" fillId="0" borderId="1" xfId="0" applyNumberFormat="1" applyFont="1" applyBorder="1" applyAlignment="1">
      <alignment horizontal="center" vertical="center" wrapText="1" shrinkToFit="1"/>
    </xf>
    <xf numFmtId="0" fontId="0" fillId="0" borderId="1" xfId="0" applyBorder="1"/>
    <xf numFmtId="0" fontId="1" fillId="0" borderId="1" xfId="0" applyNumberFormat="1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1" fillId="0" borderId="1" xfId="0" applyNumberFormat="1" applyFont="1" applyBorder="1" applyAlignment="1">
      <alignment horizontal="center" vertical="center" wrapText="1" shrinkToFit="1"/>
    </xf>
    <xf numFmtId="0" fontId="1" fillId="0" borderId="2" xfId="0" applyNumberFormat="1" applyFont="1" applyBorder="1" applyAlignment="1">
      <alignment horizontal="center" vertical="center" wrapText="1" shrinkToFit="1"/>
    </xf>
    <xf numFmtId="0" fontId="1" fillId="0" borderId="3" xfId="0" applyNumberFormat="1" applyFont="1" applyBorder="1" applyAlignment="1">
      <alignment horizontal="center" vertical="center" wrapText="1" shrinkToFit="1"/>
    </xf>
    <xf numFmtId="0" fontId="1" fillId="0" borderId="16" xfId="0" applyNumberFormat="1" applyFont="1" applyBorder="1" applyAlignment="1">
      <alignment horizontal="center" vertical="center" wrapText="1" shrinkToFit="1"/>
    </xf>
    <xf numFmtId="0" fontId="1" fillId="0" borderId="20" xfId="0" applyNumberFormat="1" applyFont="1" applyBorder="1" applyAlignment="1">
      <alignment horizontal="center" vertical="center" wrapText="1" shrinkToFi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 shrinkToFit="1"/>
    </xf>
    <xf numFmtId="0" fontId="1" fillId="0" borderId="17" xfId="0" applyNumberFormat="1" applyFont="1" applyBorder="1" applyAlignment="1">
      <alignment horizontal="center" vertical="center" wrapText="1" shrinkToFit="1"/>
    </xf>
    <xf numFmtId="0" fontId="1" fillId="0" borderId="5" xfId="0" applyNumberFormat="1" applyFont="1" applyBorder="1" applyAlignment="1">
      <alignment horizontal="center" vertical="center" wrapText="1" shrinkToFit="1"/>
    </xf>
    <xf numFmtId="0" fontId="1" fillId="0" borderId="6" xfId="0" applyNumberFormat="1" applyFont="1" applyBorder="1" applyAlignment="1">
      <alignment horizontal="center" vertical="center" wrapText="1" shrinkToFit="1"/>
    </xf>
    <xf numFmtId="0" fontId="1" fillId="0" borderId="7" xfId="0" applyNumberFormat="1" applyFont="1" applyBorder="1" applyAlignment="1">
      <alignment horizontal="center" vertical="center" wrapText="1" shrinkToFit="1"/>
    </xf>
    <xf numFmtId="0" fontId="1" fillId="0" borderId="8" xfId="0" applyNumberFormat="1" applyFont="1" applyBorder="1" applyAlignment="1">
      <alignment horizontal="center" vertical="center" wrapText="1" shrinkToFit="1"/>
    </xf>
    <xf numFmtId="0" fontId="1" fillId="0" borderId="9" xfId="0" applyNumberFormat="1" applyFont="1" applyBorder="1" applyAlignment="1">
      <alignment horizontal="center" vertical="center" wrapText="1" shrinkToFit="1"/>
    </xf>
    <xf numFmtId="0" fontId="1" fillId="0" borderId="19" xfId="0" applyNumberFormat="1" applyFont="1" applyBorder="1" applyAlignment="1">
      <alignment horizontal="center" vertical="center" wrapText="1" shrinkToFit="1"/>
    </xf>
    <xf numFmtId="0" fontId="1" fillId="0" borderId="14" xfId="0" applyNumberFormat="1" applyFont="1" applyBorder="1" applyAlignment="1">
      <alignment horizontal="center" vertical="center" wrapText="1" shrinkToFit="1"/>
    </xf>
    <xf numFmtId="0" fontId="1" fillId="0" borderId="13" xfId="0" applyNumberFormat="1" applyFont="1" applyBorder="1" applyAlignment="1">
      <alignment horizontal="center" vertical="center" wrapText="1" shrinkToFit="1"/>
    </xf>
    <xf numFmtId="0" fontId="1" fillId="0" borderId="15" xfId="0" applyNumberFormat="1" applyFont="1" applyBorder="1" applyAlignment="1">
      <alignment horizontal="center" vertical="center" wrapText="1" shrinkToFit="1"/>
    </xf>
    <xf numFmtId="0" fontId="1" fillId="0" borderId="21" xfId="0" applyNumberFormat="1" applyFont="1" applyBorder="1" applyAlignment="1">
      <alignment horizontal="center" vertical="center" wrapText="1" shrinkToFit="1"/>
    </xf>
    <xf numFmtId="0" fontId="1" fillId="0" borderId="23" xfId="0" applyNumberFormat="1" applyFont="1" applyBorder="1" applyAlignment="1">
      <alignment horizontal="center" vertical="center" wrapText="1" shrinkToFit="1"/>
    </xf>
    <xf numFmtId="0" fontId="1" fillId="0" borderId="22" xfId="0" applyNumberFormat="1" applyFont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5"/>
  <sheetViews>
    <sheetView tabSelected="1" zoomScale="70" zoomScaleNormal="70" workbookViewId="0">
      <pane xSplit="5" ySplit="4" topLeftCell="F26" activePane="bottomRight" state="frozen"/>
      <selection pane="topRight" activeCell="F1" sqref="F1"/>
      <selection pane="bottomLeft" activeCell="A5" sqref="A5"/>
      <selection pane="bottomRight" activeCell="T27" sqref="T27"/>
    </sheetView>
  </sheetViews>
  <sheetFormatPr defaultRowHeight="15" x14ac:dyDescent="0.25"/>
  <cols>
    <col min="1" max="1" width="16.5703125" customWidth="1"/>
    <col min="2" max="2" width="6.42578125" customWidth="1"/>
    <col min="3" max="3" width="14.85546875" customWidth="1"/>
    <col min="4" max="4" width="23" customWidth="1"/>
    <col min="5" max="5" width="17.28515625" customWidth="1"/>
    <col min="6" max="6" width="24.140625" customWidth="1"/>
    <col min="7" max="7" width="18.5703125" customWidth="1"/>
    <col min="8" max="8" width="12.140625" customWidth="1"/>
    <col min="9" max="9" width="10" customWidth="1"/>
    <col min="10" max="10" width="12.42578125" customWidth="1"/>
    <col min="11" max="11" width="13" customWidth="1"/>
    <col min="12" max="12" width="15.42578125" customWidth="1"/>
    <col min="13" max="13" width="21.5703125" customWidth="1"/>
    <col min="14" max="14" width="13.28515625" customWidth="1"/>
    <col min="15" max="15" width="16.85546875" customWidth="1"/>
  </cols>
  <sheetData>
    <row r="1" spans="1:15" ht="47.25" customHeight="1" x14ac:dyDescent="0.25">
      <c r="A1" s="25" t="s">
        <v>18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 t="s">
        <v>19</v>
      </c>
      <c r="M1" s="26"/>
      <c r="N1" s="26"/>
      <c r="O1" s="27"/>
    </row>
    <row r="2" spans="1:15" ht="56.25" customHeight="1" x14ac:dyDescent="0.25">
      <c r="A2" s="37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  <c r="G2" s="21" t="s">
        <v>6</v>
      </c>
      <c r="H2" s="30" t="s">
        <v>7</v>
      </c>
      <c r="I2" s="31"/>
      <c r="J2" s="31"/>
      <c r="K2" s="32"/>
      <c r="L2" s="33" t="s">
        <v>13</v>
      </c>
      <c r="M2" s="20" t="s">
        <v>14</v>
      </c>
      <c r="N2" s="20"/>
      <c r="O2" s="36"/>
    </row>
    <row r="3" spans="1:15" x14ac:dyDescent="0.25">
      <c r="A3" s="38"/>
      <c r="B3" s="22"/>
      <c r="C3" s="22"/>
      <c r="D3" s="22"/>
      <c r="E3" s="22"/>
      <c r="F3" s="22"/>
      <c r="G3" s="22"/>
      <c r="H3" s="21" t="s">
        <v>8</v>
      </c>
      <c r="I3" s="21" t="s">
        <v>9</v>
      </c>
      <c r="J3" s="30" t="s">
        <v>10</v>
      </c>
      <c r="K3" s="32"/>
      <c r="L3" s="34"/>
      <c r="M3" s="21" t="s">
        <v>15</v>
      </c>
      <c r="N3" s="21" t="s">
        <v>17</v>
      </c>
      <c r="O3" s="23" t="s">
        <v>16</v>
      </c>
    </row>
    <row r="4" spans="1:15" ht="77.25" thickBot="1" x14ac:dyDescent="0.3">
      <c r="A4" s="38"/>
      <c r="B4" s="22"/>
      <c r="C4" s="22"/>
      <c r="D4" s="22"/>
      <c r="E4" s="22"/>
      <c r="F4" s="22"/>
      <c r="G4" s="29"/>
      <c r="H4" s="29"/>
      <c r="I4" s="29"/>
      <c r="J4" s="4" t="s">
        <v>11</v>
      </c>
      <c r="K4" s="4" t="s">
        <v>12</v>
      </c>
      <c r="L4" s="35"/>
      <c r="M4" s="29"/>
      <c r="N4" s="29"/>
      <c r="O4" s="24"/>
    </row>
    <row r="5" spans="1:15" ht="27" customHeight="1" x14ac:dyDescent="0.25">
      <c r="A5" s="20" t="s">
        <v>28</v>
      </c>
      <c r="B5" s="20">
        <v>1</v>
      </c>
      <c r="C5" s="28" t="s">
        <v>20</v>
      </c>
      <c r="D5" s="20" t="s">
        <v>74</v>
      </c>
      <c r="E5" s="20">
        <v>25</v>
      </c>
      <c r="F5" s="15" t="s">
        <v>58</v>
      </c>
      <c r="G5" s="11">
        <v>321</v>
      </c>
      <c r="H5" s="11"/>
      <c r="I5" s="11">
        <v>321</v>
      </c>
      <c r="J5" s="11">
        <v>321</v>
      </c>
      <c r="K5" s="11"/>
      <c r="L5" s="3" t="s">
        <v>29</v>
      </c>
      <c r="M5" s="39" t="s">
        <v>68</v>
      </c>
      <c r="N5" s="40"/>
      <c r="O5" s="41"/>
    </row>
    <row r="6" spans="1:15" ht="17.25" customHeight="1" x14ac:dyDescent="0.25">
      <c r="A6" s="20"/>
      <c r="B6" s="20"/>
      <c r="C6" s="28"/>
      <c r="D6" s="20"/>
      <c r="E6" s="20"/>
      <c r="F6" s="15" t="s">
        <v>33</v>
      </c>
      <c r="G6" s="11">
        <v>375</v>
      </c>
      <c r="H6" s="11">
        <v>259.8</v>
      </c>
      <c r="I6" s="11">
        <v>115.2</v>
      </c>
      <c r="J6" s="11">
        <v>115.2</v>
      </c>
      <c r="K6" s="11"/>
      <c r="L6" s="5" t="s">
        <v>29</v>
      </c>
      <c r="M6" s="5" t="s">
        <v>30</v>
      </c>
      <c r="N6" s="3">
        <v>273.94</v>
      </c>
      <c r="O6" s="3">
        <v>47.73</v>
      </c>
    </row>
    <row r="7" spans="1:15" x14ac:dyDescent="0.25">
      <c r="A7" s="20"/>
      <c r="B7" s="20"/>
      <c r="C7" s="28"/>
      <c r="D7" s="20"/>
      <c r="E7" s="20"/>
      <c r="F7" s="15" t="s">
        <v>45</v>
      </c>
      <c r="G7" s="11">
        <v>683.5</v>
      </c>
      <c r="H7" s="11"/>
      <c r="I7" s="11">
        <v>409.6</v>
      </c>
      <c r="J7" s="11"/>
      <c r="K7" s="11">
        <v>409.6</v>
      </c>
      <c r="L7" s="3"/>
      <c r="M7" s="3"/>
      <c r="N7" s="3"/>
      <c r="O7" s="3"/>
    </row>
    <row r="8" spans="1:15" ht="20.25" customHeight="1" x14ac:dyDescent="0.25">
      <c r="A8" s="20"/>
      <c r="B8" s="20"/>
      <c r="C8" s="28"/>
      <c r="D8" s="20"/>
      <c r="E8" s="20"/>
      <c r="F8" s="9" t="s">
        <v>32</v>
      </c>
      <c r="G8" s="12">
        <f>SUM(G5:G7)</f>
        <v>1379.5</v>
      </c>
      <c r="H8" s="12">
        <f>SUM(H5:H7)</f>
        <v>259.8</v>
      </c>
      <c r="I8" s="12">
        <f>SUM(I5:I7)</f>
        <v>845.8</v>
      </c>
      <c r="J8" s="12">
        <f t="shared" ref="J8" si="0">SUM(J5:J6)</f>
        <v>436.2</v>
      </c>
      <c r="K8" s="12">
        <f>SUM(K5:K7)</f>
        <v>409.6</v>
      </c>
      <c r="L8" s="3"/>
      <c r="M8" s="3"/>
      <c r="N8" s="3"/>
      <c r="O8" s="3"/>
    </row>
    <row r="9" spans="1:15" x14ac:dyDescent="0.25">
      <c r="A9" s="20"/>
      <c r="B9" s="20">
        <v>2</v>
      </c>
      <c r="C9" s="20" t="s">
        <v>21</v>
      </c>
      <c r="D9" s="20" t="s">
        <v>75</v>
      </c>
      <c r="E9" s="20">
        <v>20</v>
      </c>
      <c r="F9" s="15" t="s">
        <v>59</v>
      </c>
      <c r="G9" s="11">
        <v>8715</v>
      </c>
      <c r="H9" s="11">
        <v>8283</v>
      </c>
      <c r="I9" s="13">
        <v>432</v>
      </c>
      <c r="J9" s="13"/>
      <c r="K9" s="13">
        <v>432</v>
      </c>
      <c r="L9" s="1"/>
      <c r="M9" s="1"/>
      <c r="N9" s="1"/>
      <c r="O9" s="1"/>
    </row>
    <row r="10" spans="1:15" ht="25.5" x14ac:dyDescent="0.25">
      <c r="A10" s="20"/>
      <c r="B10" s="20"/>
      <c r="C10" s="20"/>
      <c r="D10" s="20"/>
      <c r="E10" s="20"/>
      <c r="F10" s="17" t="s">
        <v>76</v>
      </c>
      <c r="G10" s="11">
        <v>1188</v>
      </c>
      <c r="H10" s="11">
        <v>1188</v>
      </c>
      <c r="I10" s="13"/>
      <c r="J10" s="13"/>
      <c r="K10" s="13"/>
      <c r="L10" s="17"/>
      <c r="M10" s="17"/>
      <c r="N10" s="17"/>
      <c r="O10" s="17"/>
    </row>
    <row r="11" spans="1:15" x14ac:dyDescent="0.25">
      <c r="A11" s="20"/>
      <c r="B11" s="20"/>
      <c r="C11" s="20"/>
      <c r="D11" s="20"/>
      <c r="E11" s="20"/>
      <c r="F11" s="15" t="s">
        <v>60</v>
      </c>
      <c r="G11" s="13">
        <v>1164</v>
      </c>
      <c r="H11" s="13">
        <v>1164</v>
      </c>
      <c r="I11" s="13"/>
      <c r="J11" s="13"/>
      <c r="K11" s="13"/>
      <c r="L11" s="1"/>
      <c r="M11" s="1" t="s">
        <v>30</v>
      </c>
      <c r="N11" s="1">
        <v>7755.63</v>
      </c>
      <c r="O11" s="1">
        <v>76.12</v>
      </c>
    </row>
    <row r="12" spans="1:15" ht="25.5" x14ac:dyDescent="0.25">
      <c r="A12" s="20"/>
      <c r="B12" s="20"/>
      <c r="C12" s="20"/>
      <c r="D12" s="20"/>
      <c r="E12" s="20"/>
      <c r="F12" s="17" t="s">
        <v>58</v>
      </c>
      <c r="G12" s="13">
        <v>2163</v>
      </c>
      <c r="H12" s="13">
        <v>2163</v>
      </c>
      <c r="I12" s="13"/>
      <c r="J12" s="13"/>
      <c r="K12" s="13"/>
      <c r="L12" s="1"/>
      <c r="M12" s="5"/>
      <c r="N12" s="1"/>
      <c r="O12" s="1"/>
    </row>
    <row r="13" spans="1:15" x14ac:dyDescent="0.25">
      <c r="A13" s="20"/>
      <c r="B13" s="20"/>
      <c r="C13" s="20"/>
      <c r="D13" s="20"/>
      <c r="E13" s="20"/>
      <c r="F13" s="15" t="s">
        <v>61</v>
      </c>
      <c r="G13" s="13">
        <v>1204</v>
      </c>
      <c r="H13" s="13">
        <v>1204</v>
      </c>
      <c r="I13" s="13"/>
      <c r="J13" s="13"/>
      <c r="K13" s="13"/>
      <c r="L13" s="1"/>
      <c r="M13" s="3" t="s">
        <v>50</v>
      </c>
      <c r="N13" s="1">
        <v>16953.28</v>
      </c>
      <c r="O13" s="1">
        <v>32.409999999999997</v>
      </c>
    </row>
    <row r="14" spans="1:15" x14ac:dyDescent="0.25">
      <c r="A14" s="20"/>
      <c r="B14" s="20"/>
      <c r="C14" s="20"/>
      <c r="D14" s="20"/>
      <c r="E14" s="20"/>
      <c r="F14" s="9" t="s">
        <v>32</v>
      </c>
      <c r="G14" s="14">
        <f>SUM(G9:G13)</f>
        <v>14434</v>
      </c>
      <c r="H14" s="14">
        <f>SUM(H9:H13)</f>
        <v>14002</v>
      </c>
      <c r="I14" s="14">
        <f>SUM(I9:I13)</f>
        <v>432</v>
      </c>
      <c r="J14" s="14">
        <f>SUM(J9:J13)</f>
        <v>0</v>
      </c>
      <c r="K14" s="14">
        <f>SUM(K9:K13)</f>
        <v>432</v>
      </c>
      <c r="L14" s="1"/>
      <c r="M14" s="1"/>
      <c r="N14" s="1"/>
      <c r="O14" s="1"/>
    </row>
    <row r="15" spans="1:15" ht="66.75" customHeight="1" x14ac:dyDescent="0.25">
      <c r="A15" s="20"/>
      <c r="B15" s="20">
        <v>3</v>
      </c>
      <c r="C15" s="20" t="s">
        <v>22</v>
      </c>
      <c r="D15" s="20" t="s">
        <v>80</v>
      </c>
      <c r="E15" s="20">
        <v>95</v>
      </c>
      <c r="F15" s="10" t="s">
        <v>64</v>
      </c>
      <c r="G15" s="13">
        <v>718.4</v>
      </c>
      <c r="H15" s="13">
        <v>718.4</v>
      </c>
      <c r="I15" s="13"/>
      <c r="J15" s="13"/>
      <c r="K15" s="13"/>
      <c r="L15" s="1"/>
      <c r="M15" s="5" t="s">
        <v>31</v>
      </c>
      <c r="N15" s="1">
        <v>205.43</v>
      </c>
      <c r="O15" s="1">
        <v>24.67</v>
      </c>
    </row>
    <row r="16" spans="1:15" ht="25.5" x14ac:dyDescent="0.25">
      <c r="A16" s="20"/>
      <c r="B16" s="20"/>
      <c r="C16" s="20"/>
      <c r="D16" s="20"/>
      <c r="E16" s="20"/>
      <c r="F16" s="15" t="s">
        <v>35</v>
      </c>
      <c r="G16" s="13">
        <v>836.8</v>
      </c>
      <c r="H16" s="13"/>
      <c r="I16" s="13">
        <v>836.8</v>
      </c>
      <c r="J16" s="13"/>
      <c r="K16" s="13">
        <v>836.8</v>
      </c>
      <c r="L16" s="1" t="s">
        <v>66</v>
      </c>
      <c r="M16" s="1"/>
      <c r="N16" s="1"/>
      <c r="O16" s="1"/>
    </row>
    <row r="17" spans="1:15" x14ac:dyDescent="0.25">
      <c r="A17" s="20"/>
      <c r="B17" s="20"/>
      <c r="C17" s="20"/>
      <c r="D17" s="20"/>
      <c r="E17" s="20"/>
      <c r="F17" s="15" t="s">
        <v>51</v>
      </c>
      <c r="G17" s="13">
        <v>28.6</v>
      </c>
      <c r="H17" s="13">
        <v>28.6</v>
      </c>
      <c r="I17" s="13"/>
      <c r="J17" s="13"/>
      <c r="K17" s="13"/>
      <c r="L17" s="2"/>
      <c r="M17" s="2"/>
      <c r="N17" s="2"/>
      <c r="O17" s="2"/>
    </row>
    <row r="18" spans="1:15" ht="25.5" x14ac:dyDescent="0.25">
      <c r="A18" s="20"/>
      <c r="B18" s="20"/>
      <c r="C18" s="20"/>
      <c r="D18" s="20"/>
      <c r="E18" s="20"/>
      <c r="F18" s="15" t="s">
        <v>36</v>
      </c>
      <c r="G18" s="13">
        <v>1183.8</v>
      </c>
      <c r="H18" s="13"/>
      <c r="I18" s="13">
        <v>1183.8</v>
      </c>
      <c r="J18" s="13">
        <v>1183.8</v>
      </c>
      <c r="K18" s="13"/>
      <c r="L18" s="2" t="s">
        <v>67</v>
      </c>
      <c r="M18" s="6" t="s">
        <v>52</v>
      </c>
      <c r="N18" s="2"/>
      <c r="O18" s="2"/>
    </row>
    <row r="19" spans="1:15" x14ac:dyDescent="0.25">
      <c r="A19" s="20"/>
      <c r="B19" s="20"/>
      <c r="C19" s="20"/>
      <c r="D19" s="20"/>
      <c r="E19" s="20"/>
      <c r="F19" s="15" t="s">
        <v>33</v>
      </c>
      <c r="G19" s="13">
        <v>1278.0999999999999</v>
      </c>
      <c r="H19" s="13">
        <v>1278.0999999999999</v>
      </c>
      <c r="I19" s="13"/>
      <c r="J19" s="13"/>
      <c r="K19" s="13"/>
      <c r="L19" s="2"/>
      <c r="M19" s="2"/>
      <c r="N19" s="2">
        <v>4634.03</v>
      </c>
      <c r="O19" s="2">
        <v>76.64</v>
      </c>
    </row>
    <row r="20" spans="1:15" x14ac:dyDescent="0.25">
      <c r="A20" s="20"/>
      <c r="B20" s="20"/>
      <c r="C20" s="20"/>
      <c r="D20" s="20"/>
      <c r="E20" s="20"/>
      <c r="F20" s="15" t="s">
        <v>37</v>
      </c>
      <c r="G20" s="13">
        <v>1290.2</v>
      </c>
      <c r="H20" s="13">
        <v>1290.2</v>
      </c>
      <c r="I20" s="13"/>
      <c r="J20" s="13"/>
      <c r="K20" s="13"/>
      <c r="L20" s="2"/>
      <c r="M20" s="2"/>
      <c r="N20" s="2"/>
      <c r="O20" s="2"/>
    </row>
    <row r="21" spans="1:15" ht="25.5" x14ac:dyDescent="0.25">
      <c r="A21" s="20"/>
      <c r="B21" s="20"/>
      <c r="C21" s="20"/>
      <c r="D21" s="20"/>
      <c r="E21" s="20"/>
      <c r="F21" s="10" t="s">
        <v>38</v>
      </c>
      <c r="G21" s="13">
        <v>1325.7</v>
      </c>
      <c r="H21" s="13">
        <v>1047.7</v>
      </c>
      <c r="I21" s="13">
        <v>278</v>
      </c>
      <c r="J21" s="13">
        <v>278</v>
      </c>
      <c r="K21" s="13"/>
      <c r="L21" s="2" t="s">
        <v>29</v>
      </c>
      <c r="M21" s="6" t="s">
        <v>52</v>
      </c>
      <c r="N21" s="2"/>
      <c r="O21" s="2"/>
    </row>
    <row r="22" spans="1:15" x14ac:dyDescent="0.25">
      <c r="A22" s="20"/>
      <c r="B22" s="20"/>
      <c r="C22" s="20"/>
      <c r="D22" s="20"/>
      <c r="E22" s="20"/>
      <c r="F22" s="15" t="s">
        <v>39</v>
      </c>
      <c r="G22" s="13">
        <v>961.6</v>
      </c>
      <c r="H22" s="13">
        <v>961.6</v>
      </c>
      <c r="I22" s="13"/>
      <c r="J22" s="13"/>
      <c r="K22" s="13"/>
      <c r="L22" s="2"/>
      <c r="M22" s="2"/>
      <c r="N22" s="2"/>
      <c r="O22" s="2"/>
    </row>
    <row r="23" spans="1:15" ht="25.5" x14ac:dyDescent="0.25">
      <c r="A23" s="20"/>
      <c r="B23" s="20"/>
      <c r="C23" s="20"/>
      <c r="D23" s="20"/>
      <c r="E23" s="20"/>
      <c r="F23" s="10" t="s">
        <v>63</v>
      </c>
      <c r="G23" s="13">
        <v>2694.1</v>
      </c>
      <c r="H23" s="13">
        <v>2694.1</v>
      </c>
      <c r="I23" s="13"/>
      <c r="J23" s="13"/>
      <c r="K23" s="13"/>
      <c r="L23" s="2"/>
      <c r="M23" s="2"/>
      <c r="N23" s="2"/>
      <c r="O23" s="2"/>
    </row>
    <row r="24" spans="1:15" ht="25.5" x14ac:dyDescent="0.25">
      <c r="A24" s="20"/>
      <c r="B24" s="20"/>
      <c r="C24" s="20"/>
      <c r="D24" s="20"/>
      <c r="E24" s="20"/>
      <c r="F24" s="15" t="s">
        <v>65</v>
      </c>
      <c r="G24" s="13">
        <f>6473.3-292.2</f>
        <v>6181.1</v>
      </c>
      <c r="H24" s="13">
        <f>5896-292.2</f>
        <v>5603.8</v>
      </c>
      <c r="I24" s="13">
        <v>577.29999999999995</v>
      </c>
      <c r="J24" s="13"/>
      <c r="K24" s="13">
        <v>577.29999999999995</v>
      </c>
      <c r="L24" s="2"/>
      <c r="M24" s="2"/>
      <c r="N24" s="2"/>
      <c r="O24" s="2"/>
    </row>
    <row r="25" spans="1:15" ht="25.5" x14ac:dyDescent="0.25">
      <c r="A25" s="20"/>
      <c r="B25" s="20"/>
      <c r="C25" s="20"/>
      <c r="D25" s="20"/>
      <c r="E25" s="20"/>
      <c r="F25" s="15" t="s">
        <v>40</v>
      </c>
      <c r="G25" s="13">
        <v>1018.9</v>
      </c>
      <c r="H25" s="13">
        <v>509.4</v>
      </c>
      <c r="I25" s="13">
        <v>509.5</v>
      </c>
      <c r="J25" s="13"/>
      <c r="K25" s="13">
        <v>509.5</v>
      </c>
      <c r="L25" s="2"/>
      <c r="M25" s="6"/>
      <c r="N25" s="2"/>
      <c r="O25" s="2"/>
    </row>
    <row r="26" spans="1:15" ht="25.5" x14ac:dyDescent="0.25">
      <c r="A26" s="20"/>
      <c r="B26" s="20"/>
      <c r="C26" s="20"/>
      <c r="D26" s="20"/>
      <c r="E26" s="20"/>
      <c r="F26" s="15" t="s">
        <v>41</v>
      </c>
      <c r="G26" s="13">
        <v>760</v>
      </c>
      <c r="H26" s="13">
        <v>100.8</v>
      </c>
      <c r="I26" s="13">
        <v>659.2</v>
      </c>
      <c r="J26" s="13">
        <v>659.2</v>
      </c>
      <c r="K26" s="13"/>
      <c r="L26" s="2" t="s">
        <v>29</v>
      </c>
      <c r="M26" s="2"/>
      <c r="N26" s="2"/>
      <c r="O26" s="2"/>
    </row>
    <row r="27" spans="1:15" ht="25.5" x14ac:dyDescent="0.25">
      <c r="A27" s="20"/>
      <c r="B27" s="20"/>
      <c r="C27" s="20"/>
      <c r="D27" s="20"/>
      <c r="E27" s="20"/>
      <c r="F27" s="10" t="s">
        <v>42</v>
      </c>
      <c r="G27" s="13">
        <v>2694.1</v>
      </c>
      <c r="H27" s="13">
        <v>879.3</v>
      </c>
      <c r="I27" s="13">
        <v>1814.8</v>
      </c>
      <c r="J27" s="13"/>
      <c r="K27" s="13">
        <v>1814.8</v>
      </c>
      <c r="L27" s="2"/>
      <c r="M27" s="2"/>
      <c r="N27" s="2"/>
      <c r="O27" s="2"/>
    </row>
    <row r="28" spans="1:15" x14ac:dyDescent="0.25">
      <c r="A28" s="20"/>
      <c r="B28" s="20"/>
      <c r="C28" s="20"/>
      <c r="D28" s="20"/>
      <c r="E28" s="20"/>
      <c r="F28" s="9" t="s">
        <v>32</v>
      </c>
      <c r="G28" s="14">
        <f>SUM(G15:G27)</f>
        <v>20971.400000000001</v>
      </c>
      <c r="H28" s="14">
        <f>SUM(H15:H27)</f>
        <v>15111.999999999998</v>
      </c>
      <c r="I28" s="14">
        <f>SUM(I15:I27)</f>
        <v>5859.4</v>
      </c>
      <c r="J28" s="14">
        <f>SUM(J15:J27)</f>
        <v>2121</v>
      </c>
      <c r="K28" s="14">
        <f>SUM(K15:K27)</f>
        <v>3738.3999999999996</v>
      </c>
      <c r="L28" s="1"/>
      <c r="M28" s="1"/>
      <c r="N28" s="1"/>
      <c r="O28" s="1"/>
    </row>
    <row r="29" spans="1:15" x14ac:dyDescent="0.25">
      <c r="A29" s="20"/>
      <c r="B29" s="20">
        <v>4</v>
      </c>
      <c r="C29" s="20" t="s">
        <v>23</v>
      </c>
      <c r="D29" s="20" t="s">
        <v>81</v>
      </c>
      <c r="E29" s="20">
        <v>15</v>
      </c>
      <c r="F29" s="15" t="s">
        <v>54</v>
      </c>
      <c r="G29" s="13">
        <v>2130</v>
      </c>
      <c r="H29" s="13">
        <v>2130</v>
      </c>
      <c r="I29" s="13"/>
      <c r="J29" s="13"/>
      <c r="K29" s="13"/>
      <c r="L29" s="1"/>
      <c r="M29" s="1" t="s">
        <v>31</v>
      </c>
      <c r="N29" s="1"/>
      <c r="O29" s="1"/>
    </row>
    <row r="30" spans="1:15" ht="38.25" x14ac:dyDescent="0.25">
      <c r="A30" s="20"/>
      <c r="B30" s="20"/>
      <c r="C30" s="20"/>
      <c r="D30" s="20"/>
      <c r="E30" s="20"/>
      <c r="F30" s="15" t="s">
        <v>53</v>
      </c>
      <c r="G30" s="13">
        <v>1296</v>
      </c>
      <c r="H30" s="13">
        <v>1296</v>
      </c>
      <c r="I30" s="13"/>
      <c r="J30" s="13"/>
      <c r="K30" s="13"/>
      <c r="L30" s="6"/>
      <c r="M30" s="6"/>
      <c r="N30" s="6"/>
      <c r="O30" s="6"/>
    </row>
    <row r="31" spans="1:15" ht="25.5" x14ac:dyDescent="0.25">
      <c r="A31" s="20"/>
      <c r="B31" s="20"/>
      <c r="C31" s="20"/>
      <c r="D31" s="20"/>
      <c r="E31" s="20"/>
      <c r="F31" s="10" t="s">
        <v>62</v>
      </c>
      <c r="G31" s="13">
        <v>3636</v>
      </c>
      <c r="H31" s="13">
        <v>2313</v>
      </c>
      <c r="I31" s="13">
        <v>1323</v>
      </c>
      <c r="J31" s="13">
        <v>473</v>
      </c>
      <c r="K31" s="13">
        <v>850</v>
      </c>
      <c r="L31" s="6" t="s">
        <v>29</v>
      </c>
      <c r="M31" s="6"/>
      <c r="N31" s="6">
        <v>5750</v>
      </c>
      <c r="O31" s="6">
        <v>66.760000000000005</v>
      </c>
    </row>
    <row r="32" spans="1:15" x14ac:dyDescent="0.25">
      <c r="A32" s="20"/>
      <c r="B32" s="20"/>
      <c r="C32" s="20"/>
      <c r="D32" s="20"/>
      <c r="E32" s="20"/>
      <c r="F32" s="15" t="s">
        <v>33</v>
      </c>
      <c r="G32" s="13">
        <v>784.4</v>
      </c>
      <c r="H32" s="13">
        <v>784.4</v>
      </c>
      <c r="I32" s="13"/>
      <c r="J32" s="13"/>
      <c r="K32" s="13"/>
      <c r="L32" s="6"/>
      <c r="M32" s="6" t="s">
        <v>30</v>
      </c>
      <c r="N32" s="6">
        <v>2201.34</v>
      </c>
      <c r="O32" s="6">
        <v>18.22</v>
      </c>
    </row>
    <row r="33" spans="1:15" x14ac:dyDescent="0.25">
      <c r="A33" s="20"/>
      <c r="B33" s="20"/>
      <c r="C33" s="20"/>
      <c r="D33" s="20"/>
      <c r="E33" s="20"/>
      <c r="F33" s="15" t="s">
        <v>43</v>
      </c>
      <c r="G33" s="13">
        <v>752</v>
      </c>
      <c r="H33" s="13">
        <v>752</v>
      </c>
      <c r="I33" s="13"/>
      <c r="J33" s="13"/>
      <c r="K33" s="13"/>
      <c r="L33" s="6"/>
      <c r="M33" s="6"/>
      <c r="N33" s="6"/>
      <c r="O33" s="6"/>
    </row>
    <row r="34" spans="1:15" x14ac:dyDescent="0.25">
      <c r="A34" s="20"/>
      <c r="B34" s="20"/>
      <c r="C34" s="20"/>
      <c r="D34" s="20"/>
      <c r="E34" s="20"/>
      <c r="F34" s="15" t="s">
        <v>44</v>
      </c>
      <c r="G34" s="13">
        <v>80</v>
      </c>
      <c r="H34" s="13">
        <v>80</v>
      </c>
      <c r="I34" s="13"/>
      <c r="J34" s="13"/>
      <c r="K34" s="13"/>
      <c r="L34" s="6"/>
      <c r="M34" s="6"/>
      <c r="N34" s="6"/>
      <c r="O34" s="6"/>
    </row>
    <row r="35" spans="1:15" x14ac:dyDescent="0.25">
      <c r="A35" s="20"/>
      <c r="B35" s="20"/>
      <c r="C35" s="20"/>
      <c r="D35" s="20"/>
      <c r="E35" s="20"/>
      <c r="F35" s="9" t="s">
        <v>32</v>
      </c>
      <c r="G35" s="14">
        <f>SUM(G29:G34)</f>
        <v>8678.4</v>
      </c>
      <c r="H35" s="14">
        <f>SUM(H29:H34)</f>
        <v>7355.4</v>
      </c>
      <c r="I35" s="14">
        <f>SUM(I29:I34)</f>
        <v>1323</v>
      </c>
      <c r="J35" s="14">
        <f t="shared" ref="J35:K35" si="1">SUM(J29:J34)</f>
        <v>473</v>
      </c>
      <c r="K35" s="14">
        <f t="shared" si="1"/>
        <v>850</v>
      </c>
      <c r="L35" s="6"/>
      <c r="M35" s="6"/>
      <c r="N35" s="6"/>
      <c r="O35" s="6"/>
    </row>
    <row r="36" spans="1:15" ht="21" customHeight="1" x14ac:dyDescent="0.25">
      <c r="A36" s="20"/>
      <c r="B36" s="20">
        <v>5</v>
      </c>
      <c r="C36" s="28" t="s">
        <v>24</v>
      </c>
      <c r="D36" s="20" t="s">
        <v>82</v>
      </c>
      <c r="E36" s="20">
        <v>22</v>
      </c>
      <c r="F36" s="15" t="s">
        <v>55</v>
      </c>
      <c r="G36" s="13">
        <v>291</v>
      </c>
      <c r="H36" s="13">
        <v>291</v>
      </c>
      <c r="I36" s="13"/>
      <c r="J36" s="13"/>
      <c r="K36" s="13"/>
      <c r="L36" s="6" t="s">
        <v>29</v>
      </c>
      <c r="M36" s="6" t="s">
        <v>30</v>
      </c>
      <c r="N36" s="6">
        <v>837.74</v>
      </c>
      <c r="O36" s="6">
        <v>27.98</v>
      </c>
    </row>
    <row r="37" spans="1:15" ht="21" customHeight="1" x14ac:dyDescent="0.25">
      <c r="A37" s="20"/>
      <c r="B37" s="20"/>
      <c r="C37" s="28"/>
      <c r="D37" s="20"/>
      <c r="E37" s="20"/>
      <c r="F37" s="15" t="s">
        <v>56</v>
      </c>
      <c r="G37" s="13">
        <v>1010.5</v>
      </c>
      <c r="H37" s="13">
        <v>686</v>
      </c>
      <c r="I37" s="13">
        <v>324.5</v>
      </c>
      <c r="J37" s="13"/>
      <c r="K37" s="13">
        <v>324.5</v>
      </c>
      <c r="L37" s="6"/>
      <c r="M37" s="6"/>
      <c r="N37" s="6"/>
      <c r="O37" s="6"/>
    </row>
    <row r="38" spans="1:15" ht="19.5" customHeight="1" x14ac:dyDescent="0.25">
      <c r="A38" s="20"/>
      <c r="B38" s="20"/>
      <c r="C38" s="28"/>
      <c r="D38" s="20"/>
      <c r="E38" s="20"/>
      <c r="F38" s="9" t="s">
        <v>32</v>
      </c>
      <c r="G38" s="14">
        <f>SUM(G36:G37)</f>
        <v>1301.5</v>
      </c>
      <c r="H38" s="14">
        <f>SUM(H36:H37)</f>
        <v>977</v>
      </c>
      <c r="I38" s="14">
        <f>SUM(I36:I37)</f>
        <v>324.5</v>
      </c>
      <c r="J38" s="14">
        <f>SUM(J36:J37)</f>
        <v>0</v>
      </c>
      <c r="K38" s="14">
        <f>SUM(K36:K37)</f>
        <v>324.5</v>
      </c>
      <c r="L38" s="6"/>
      <c r="M38" s="6"/>
      <c r="N38" s="6"/>
      <c r="O38" s="6"/>
    </row>
    <row r="39" spans="1:15" ht="38.25" x14ac:dyDescent="0.25">
      <c r="A39" s="20"/>
      <c r="B39" s="20">
        <v>6</v>
      </c>
      <c r="C39" s="20" t="s">
        <v>25</v>
      </c>
      <c r="D39" s="20" t="s">
        <v>73</v>
      </c>
      <c r="E39" s="20">
        <v>28</v>
      </c>
      <c r="F39" s="15" t="s">
        <v>57</v>
      </c>
      <c r="G39" s="13">
        <v>540.70000000000005</v>
      </c>
      <c r="H39" s="13">
        <v>510.4</v>
      </c>
      <c r="I39" s="13"/>
      <c r="J39" s="13"/>
      <c r="K39" s="13"/>
      <c r="L39" s="1"/>
      <c r="M39" s="1"/>
      <c r="N39" s="1"/>
      <c r="O39" s="1"/>
    </row>
    <row r="40" spans="1:15" ht="25.5" x14ac:dyDescent="0.25">
      <c r="A40" s="20"/>
      <c r="B40" s="20"/>
      <c r="C40" s="20"/>
      <c r="D40" s="20"/>
      <c r="E40" s="20"/>
      <c r="F40" s="17" t="s">
        <v>58</v>
      </c>
      <c r="G40" s="13">
        <v>165.5</v>
      </c>
      <c r="H40" s="13"/>
      <c r="I40" s="13"/>
      <c r="J40" s="13"/>
      <c r="K40" s="13"/>
      <c r="L40" s="17"/>
      <c r="M40" s="17"/>
      <c r="N40" s="17"/>
      <c r="O40" s="17"/>
    </row>
    <row r="41" spans="1:15" x14ac:dyDescent="0.25">
      <c r="A41" s="20"/>
      <c r="B41" s="20"/>
      <c r="C41" s="20"/>
      <c r="D41" s="20"/>
      <c r="E41" s="20"/>
      <c r="F41" s="17" t="s">
        <v>33</v>
      </c>
      <c r="G41" s="13">
        <v>875.9</v>
      </c>
      <c r="H41" s="13"/>
      <c r="I41" s="13"/>
      <c r="J41" s="13"/>
      <c r="K41" s="13"/>
      <c r="L41" s="17"/>
      <c r="M41" s="17"/>
      <c r="N41" s="17"/>
      <c r="O41" s="17"/>
    </row>
    <row r="42" spans="1:15" ht="25.5" x14ac:dyDescent="0.25">
      <c r="A42" s="20"/>
      <c r="B42" s="20"/>
      <c r="C42" s="20"/>
      <c r="D42" s="20"/>
      <c r="E42" s="20"/>
      <c r="F42" s="17" t="s">
        <v>77</v>
      </c>
      <c r="G42" s="13">
        <v>121.4</v>
      </c>
      <c r="H42" s="13"/>
      <c r="I42" s="13"/>
      <c r="J42" s="13"/>
      <c r="K42" s="13"/>
      <c r="L42" s="17"/>
      <c r="M42" s="17"/>
      <c r="N42" s="17"/>
      <c r="O42" s="17"/>
    </row>
    <row r="43" spans="1:15" ht="25.5" x14ac:dyDescent="0.25">
      <c r="A43" s="20"/>
      <c r="B43" s="20"/>
      <c r="C43" s="20"/>
      <c r="D43" s="20"/>
      <c r="E43" s="20"/>
      <c r="F43" s="17" t="s">
        <v>78</v>
      </c>
      <c r="G43" s="13">
        <v>103.8</v>
      </c>
      <c r="H43" s="13"/>
      <c r="I43" s="13"/>
      <c r="J43" s="13"/>
      <c r="K43" s="13"/>
      <c r="L43" s="17"/>
      <c r="M43" s="17"/>
      <c r="N43" s="17"/>
      <c r="O43" s="17"/>
    </row>
    <row r="44" spans="1:15" ht="25.5" x14ac:dyDescent="0.25">
      <c r="A44" s="20"/>
      <c r="B44" s="20"/>
      <c r="C44" s="20"/>
      <c r="D44" s="20"/>
      <c r="E44" s="20"/>
      <c r="F44" s="17" t="s">
        <v>79</v>
      </c>
      <c r="G44" s="13">
        <v>33.869999999999997</v>
      </c>
      <c r="H44" s="13"/>
      <c r="I44" s="13"/>
      <c r="J44" s="13"/>
      <c r="K44" s="13"/>
      <c r="L44" s="17"/>
      <c r="M44" s="17"/>
      <c r="N44" s="17"/>
      <c r="O44" s="17"/>
    </row>
    <row r="45" spans="1:15" x14ac:dyDescent="0.25">
      <c r="A45" s="20"/>
      <c r="B45" s="20"/>
      <c r="C45" s="20"/>
      <c r="D45" s="20"/>
      <c r="E45" s="20"/>
      <c r="F45" s="9" t="s">
        <v>32</v>
      </c>
      <c r="G45" s="14">
        <f>SUM(G39:G44)</f>
        <v>1841.1699999999998</v>
      </c>
      <c r="H45" s="14">
        <f>SUM(H39:H39)</f>
        <v>510.4</v>
      </c>
      <c r="I45" s="14">
        <f>SUM(I39:I39)</f>
        <v>0</v>
      </c>
      <c r="J45" s="14">
        <f t="shared" ref="J45:K45" si="2">SUM(J39:J39)</f>
        <v>0</v>
      </c>
      <c r="K45" s="14">
        <f t="shared" si="2"/>
        <v>0</v>
      </c>
      <c r="L45" s="6"/>
      <c r="M45" s="6"/>
      <c r="N45" s="6"/>
      <c r="O45" s="6"/>
    </row>
    <row r="46" spans="1:15" x14ac:dyDescent="0.25">
      <c r="A46" s="20"/>
      <c r="B46" s="20">
        <v>7</v>
      </c>
      <c r="C46" s="20" t="s">
        <v>26</v>
      </c>
      <c r="D46" s="20" t="s">
        <v>83</v>
      </c>
      <c r="E46" s="20">
        <v>105</v>
      </c>
      <c r="F46" s="10" t="s">
        <v>33</v>
      </c>
      <c r="G46" s="13">
        <v>624.58000000000004</v>
      </c>
      <c r="H46" s="13">
        <v>624.58000000000004</v>
      </c>
      <c r="I46" s="14"/>
      <c r="J46" s="14"/>
      <c r="K46" s="14"/>
      <c r="L46" s="8"/>
      <c r="M46" s="7" t="s">
        <v>30</v>
      </c>
      <c r="N46" s="7">
        <v>9860.84</v>
      </c>
      <c r="O46" s="7">
        <v>34</v>
      </c>
    </row>
    <row r="47" spans="1:15" x14ac:dyDescent="0.25">
      <c r="A47" s="20"/>
      <c r="B47" s="20"/>
      <c r="C47" s="20"/>
      <c r="D47" s="20"/>
      <c r="E47" s="20"/>
      <c r="F47" s="10" t="s">
        <v>70</v>
      </c>
      <c r="G47" s="13">
        <v>109.4</v>
      </c>
      <c r="H47" s="13">
        <v>109.4</v>
      </c>
      <c r="I47" s="13"/>
      <c r="J47" s="13"/>
      <c r="K47" s="13"/>
      <c r="L47" s="8"/>
      <c r="M47" s="7" t="s">
        <v>31</v>
      </c>
      <c r="N47" s="7">
        <v>1686.1210000000001</v>
      </c>
      <c r="O47" s="7">
        <v>30.21</v>
      </c>
    </row>
    <row r="48" spans="1:15" x14ac:dyDescent="0.25">
      <c r="A48" s="20"/>
      <c r="B48" s="20"/>
      <c r="C48" s="20"/>
      <c r="D48" s="20"/>
      <c r="E48" s="20"/>
      <c r="F48" s="15" t="s">
        <v>46</v>
      </c>
      <c r="G48" s="13">
        <v>1890.5</v>
      </c>
      <c r="H48" s="13">
        <v>1135.3</v>
      </c>
      <c r="I48" s="13">
        <v>755.2</v>
      </c>
      <c r="J48" s="13">
        <v>755.2</v>
      </c>
      <c r="K48" s="13"/>
      <c r="L48" s="1" t="s">
        <v>29</v>
      </c>
      <c r="M48" s="7" t="s">
        <v>69</v>
      </c>
      <c r="N48" s="7"/>
      <c r="O48" s="7"/>
    </row>
    <row r="49" spans="1:15" ht="25.5" x14ac:dyDescent="0.25">
      <c r="A49" s="20"/>
      <c r="B49" s="20"/>
      <c r="C49" s="20"/>
      <c r="D49" s="20"/>
      <c r="E49" s="20"/>
      <c r="F49" s="15" t="s">
        <v>47</v>
      </c>
      <c r="G49" s="13">
        <v>372.6</v>
      </c>
      <c r="H49" s="13">
        <v>372.6</v>
      </c>
      <c r="I49" s="13"/>
      <c r="J49" s="13"/>
      <c r="K49" s="13"/>
      <c r="L49" s="6"/>
      <c r="M49" s="30" t="s">
        <v>71</v>
      </c>
      <c r="N49" s="31"/>
      <c r="O49" s="32"/>
    </row>
    <row r="50" spans="1:15" x14ac:dyDescent="0.25">
      <c r="A50" s="20"/>
      <c r="B50" s="20"/>
      <c r="C50" s="20"/>
      <c r="D50" s="20"/>
      <c r="E50" s="20"/>
      <c r="F50" s="15" t="s">
        <v>48</v>
      </c>
      <c r="G50" s="13">
        <v>450</v>
      </c>
      <c r="H50" s="13">
        <v>450</v>
      </c>
      <c r="I50" s="13"/>
      <c r="J50" s="13"/>
      <c r="K50" s="13"/>
      <c r="L50" s="6"/>
      <c r="M50" s="6"/>
      <c r="N50" s="6"/>
      <c r="O50" s="6"/>
    </row>
    <row r="51" spans="1:15" x14ac:dyDescent="0.25">
      <c r="A51" s="20"/>
      <c r="B51" s="20"/>
      <c r="C51" s="20"/>
      <c r="D51" s="20"/>
      <c r="E51" s="20"/>
      <c r="F51" s="15" t="s">
        <v>34</v>
      </c>
      <c r="G51" s="13">
        <v>331.5</v>
      </c>
      <c r="H51" s="13"/>
      <c r="I51" s="13">
        <v>331.5</v>
      </c>
      <c r="J51" s="13">
        <v>331.5</v>
      </c>
      <c r="K51" s="13"/>
      <c r="L51" s="6" t="s">
        <v>29</v>
      </c>
      <c r="M51" s="6"/>
      <c r="N51" s="6"/>
      <c r="O51" s="6"/>
    </row>
    <row r="52" spans="1:15" x14ac:dyDescent="0.25">
      <c r="A52" s="20"/>
      <c r="B52" s="20"/>
      <c r="C52" s="20"/>
      <c r="D52" s="20"/>
      <c r="E52" s="20"/>
      <c r="F52" s="9" t="s">
        <v>32</v>
      </c>
      <c r="G52" s="14">
        <f>SUM(G46:G51)</f>
        <v>3778.58</v>
      </c>
      <c r="H52" s="14">
        <f t="shared" ref="H52:K52" si="3">SUM(H46:H51)</f>
        <v>2691.88</v>
      </c>
      <c r="I52" s="14">
        <f t="shared" si="3"/>
        <v>1086.7</v>
      </c>
      <c r="J52" s="14">
        <f t="shared" si="3"/>
        <v>1086.7</v>
      </c>
      <c r="K52" s="14">
        <f t="shared" si="3"/>
        <v>0</v>
      </c>
      <c r="L52" s="6"/>
      <c r="M52" s="6"/>
      <c r="N52" s="6"/>
      <c r="O52" s="6"/>
    </row>
    <row r="53" spans="1:15" ht="29.25" customHeight="1" x14ac:dyDescent="0.25">
      <c r="A53" s="20"/>
      <c r="B53" s="20">
        <v>8</v>
      </c>
      <c r="C53" s="20" t="s">
        <v>27</v>
      </c>
      <c r="D53" s="20" t="s">
        <v>84</v>
      </c>
      <c r="E53" s="20">
        <v>90</v>
      </c>
      <c r="F53" s="15" t="s">
        <v>49</v>
      </c>
      <c r="G53" s="13">
        <v>2925.5</v>
      </c>
      <c r="H53" s="13"/>
      <c r="I53" s="13">
        <v>2925.5</v>
      </c>
      <c r="J53" s="13"/>
      <c r="K53" s="13">
        <v>2925.5</v>
      </c>
      <c r="L53" s="1" t="s">
        <v>72</v>
      </c>
      <c r="M53" s="1"/>
      <c r="N53" s="1"/>
      <c r="O53" s="1"/>
    </row>
    <row r="54" spans="1:15" ht="29.25" customHeight="1" x14ac:dyDescent="0.25">
      <c r="A54" s="20"/>
      <c r="B54" s="20"/>
      <c r="C54" s="20"/>
      <c r="D54" s="20"/>
      <c r="E54" s="20"/>
      <c r="F54" s="9" t="s">
        <v>32</v>
      </c>
      <c r="G54" s="14">
        <f>SUM(G53)</f>
        <v>2925.5</v>
      </c>
      <c r="H54" s="14">
        <f t="shared" ref="H54:K54" si="4">SUM(H53)</f>
        <v>0</v>
      </c>
      <c r="I54" s="14">
        <f t="shared" si="4"/>
        <v>2925.5</v>
      </c>
      <c r="J54" s="14">
        <f t="shared" si="4"/>
        <v>0</v>
      </c>
      <c r="K54" s="14">
        <f t="shared" si="4"/>
        <v>2925.5</v>
      </c>
      <c r="L54" s="6"/>
      <c r="M54" s="6"/>
      <c r="N54" s="6"/>
      <c r="O54" s="6"/>
    </row>
    <row r="55" spans="1:15" x14ac:dyDescent="0.25">
      <c r="A55" s="16"/>
      <c r="B55" s="18" t="s">
        <v>32</v>
      </c>
      <c r="C55" s="19"/>
      <c r="D55" s="19"/>
      <c r="E55" s="19"/>
      <c r="F55" s="19"/>
      <c r="G55" s="14">
        <f>SUM(G54,G52,G45,G38,G35,G28,G14,G8)</f>
        <v>55310.05</v>
      </c>
      <c r="H55" s="14">
        <f>SUM(H54,H52,H45,H38,H35,H28,H14,H8)</f>
        <v>40908.480000000003</v>
      </c>
      <c r="I55" s="14">
        <f>SUM(I54,I52,I45,I38,I35,I28,I14,I8)</f>
        <v>12796.899999999998</v>
      </c>
      <c r="J55" s="14">
        <f>SUM(J54,J52,J45,J38,J35,J28,J14,J8)</f>
        <v>4116.8999999999996</v>
      </c>
      <c r="K55" s="14">
        <f>SUM(K54,K52,K45,K38,K35,K28,K14,K8)</f>
        <v>8680</v>
      </c>
      <c r="L55" s="16"/>
      <c r="M55" s="16"/>
      <c r="N55" s="16"/>
      <c r="O55" s="16"/>
    </row>
  </sheetData>
  <mergeCells count="54">
    <mergeCell ref="M5:O5"/>
    <mergeCell ref="M49:O49"/>
    <mergeCell ref="D29:D35"/>
    <mergeCell ref="E29:E35"/>
    <mergeCell ref="D36:D38"/>
    <mergeCell ref="E36:E38"/>
    <mergeCell ref="D39:D45"/>
    <mergeCell ref="E39:E45"/>
    <mergeCell ref="B36:B38"/>
    <mergeCell ref="B29:B35"/>
    <mergeCell ref="C29:C35"/>
    <mergeCell ref="C36:C38"/>
    <mergeCell ref="C39:C45"/>
    <mergeCell ref="B39:B45"/>
    <mergeCell ref="B15:B28"/>
    <mergeCell ref="C15:C28"/>
    <mergeCell ref="D15:D28"/>
    <mergeCell ref="E15:E28"/>
    <mergeCell ref="D5:D8"/>
    <mergeCell ref="E5:E8"/>
    <mergeCell ref="B9:B14"/>
    <mergeCell ref="C9:C14"/>
    <mergeCell ref="D9:D14"/>
    <mergeCell ref="E9:E14"/>
    <mergeCell ref="O3:O4"/>
    <mergeCell ref="A1:K1"/>
    <mergeCell ref="L1:O1"/>
    <mergeCell ref="A5:A54"/>
    <mergeCell ref="B5:B8"/>
    <mergeCell ref="C5:C8"/>
    <mergeCell ref="G2:G4"/>
    <mergeCell ref="H2:K2"/>
    <mergeCell ref="J3:K3"/>
    <mergeCell ref="H3:H4"/>
    <mergeCell ref="I3:I4"/>
    <mergeCell ref="L2:L4"/>
    <mergeCell ref="M2:O2"/>
    <mergeCell ref="M3:M4"/>
    <mergeCell ref="N3:N4"/>
    <mergeCell ref="A2:A4"/>
    <mergeCell ref="B2:B4"/>
    <mergeCell ref="C2:C4"/>
    <mergeCell ref="D2:D4"/>
    <mergeCell ref="E2:E4"/>
    <mergeCell ref="F2:F4"/>
    <mergeCell ref="B55:F55"/>
    <mergeCell ref="B46:B52"/>
    <mergeCell ref="C46:C52"/>
    <mergeCell ref="D46:D52"/>
    <mergeCell ref="E46:E52"/>
    <mergeCell ref="B53:B54"/>
    <mergeCell ref="C53:C54"/>
    <mergeCell ref="D53:D54"/>
    <mergeCell ref="E53:E54"/>
  </mergeCells>
  <pageMargins left="0.7" right="0.7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Куруськин Денис Николаевич</dc:creator>
  <cp:lastModifiedBy>Зайцева Марина Николаевна</cp:lastModifiedBy>
  <cp:lastPrinted>2020-11-05T06:43:04Z</cp:lastPrinted>
  <dcterms:created xsi:type="dcterms:W3CDTF">2020-06-26T07:22:24Z</dcterms:created>
  <dcterms:modified xsi:type="dcterms:W3CDTF">2021-08-26T12:37:40Z</dcterms:modified>
</cp:coreProperties>
</file>